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<sst xmlns="http://schemas.openxmlformats.org/spreadsheetml/2006/main" count="26" uniqueCount="21">
  <si>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</si>
  <si>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</si>
  <si>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</si>
  <si>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</si>
  <si>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</si>
  <si>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</si>
  <si>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</si>
  <si>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</si>
  <si>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</si>
  <si>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</si>
  <si>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</si>
  <si>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</si>
  <si>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</si>
  <si>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</si>
  <si>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</si>
  <si>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</si>
  <si>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</si>
  <si>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</si>
  <si>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</si>
  <si>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</si>
  <si>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ΟΚΤΩΒΡΙΟ ΤΟΥ 2020 ΚΑΙ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</si>
</sst>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AB15" sqref="AB15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9" t="s">
        <v>0</v>
      </c>
      <c r="C4" s="40"/>
      <c r="D4" s="40"/>
      <c r="E4" s="40"/>
      <c r="F4" s="40"/>
      <c r="G4" s="41"/>
      <c r="H4" s="44" t="s">
        <v>14</v>
      </c>
      <c r="I4" s="44"/>
      <c r="J4" s="44"/>
      <c r="K4" s="44"/>
      <c r="L4" s="44"/>
      <c r="M4" s="44"/>
      <c r="N4" s="39" t="s">
        <v>15</v>
      </c>
      <c r="O4" s="40"/>
      <c r="P4" s="40"/>
      <c r="Q4" s="40"/>
      <c r="R4" s="40"/>
      <c r="S4" s="41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7"/>
    </row>
    <row r="5" spans="1:37" ht="15">
      <c r="A5" s="7"/>
      <c r="B5" s="42">
        <v>2020</v>
      </c>
      <c r="C5" s="43"/>
      <c r="D5" s="42">
        <v>2021</v>
      </c>
      <c r="E5" s="43"/>
      <c r="F5" s="42" t="s">
        <v>4</v>
      </c>
      <c r="G5" s="43"/>
      <c r="H5" s="42">
        <v>2020</v>
      </c>
      <c r="I5" s="43"/>
      <c r="J5" s="42">
        <v>2021</v>
      </c>
      <c r="K5" s="43"/>
      <c r="L5" s="45" t="s">
        <v>4</v>
      </c>
      <c r="M5" s="45"/>
      <c r="N5" s="42">
        <v>2020</v>
      </c>
      <c r="O5" s="43"/>
      <c r="P5" s="42">
        <v>2021</v>
      </c>
      <c r="Q5" s="43"/>
      <c r="R5" s="42" t="s">
        <v>4</v>
      </c>
      <c r="S5" s="43"/>
      <c r="T5" s="42">
        <v>2020</v>
      </c>
      <c r="U5" s="43"/>
      <c r="V5" s="42">
        <v>2021</v>
      </c>
      <c r="W5" s="43"/>
      <c r="X5" s="45" t="s">
        <v>4</v>
      </c>
      <c r="Y5" s="45"/>
      <c r="Z5" s="42">
        <v>2020</v>
      </c>
      <c r="AA5" s="43"/>
      <c r="AB5" s="42">
        <v>2021</v>
      </c>
      <c r="AC5" s="43"/>
      <c r="AD5" s="45" t="s">
        <v>4</v>
      </c>
      <c r="AE5" s="45"/>
      <c r="AF5" s="42">
        <v>2020</v>
      </c>
      <c r="AG5" s="43"/>
      <c r="AH5" s="42">
        <v>2021</v>
      </c>
      <c r="AI5" s="43"/>
      <c r="AJ5" s="45" t="s">
        <v>4</v>
      </c>
      <c r="AK5" s="48"/>
    </row>
    <row r="6" spans="1:39" ht="26.25" customHeight="1">
      <c r="A6" s="9" t="s">
        <v>7</v>
      </c>
      <c r="B6" s="20">
        <v>6989</v>
      </c>
      <c r="C6" s="19">
        <f>B6/B15</f>
        <v>0.7837837837837838</v>
      </c>
      <c r="D6" s="20">
        <v>3100</v>
      </c>
      <c r="E6" s="19">
        <f>D6/D15</f>
        <v>0.787001777100787</v>
      </c>
      <c r="F6" s="21">
        <f aca="true" t="shared" si="0" ref="F6:F13">D6-B6</f>
        <v>-3889</v>
      </c>
      <c r="G6" s="19">
        <f aca="true" t="shared" si="1" ref="G6:G15">F6/B6</f>
        <v>-0.5564458434683074</v>
      </c>
      <c r="H6" s="20">
        <v>2505</v>
      </c>
      <c r="I6" s="19">
        <f>H6/H15</f>
        <v>0.47832728661447393</v>
      </c>
      <c r="J6" s="20">
        <v>468</v>
      </c>
      <c r="K6" s="19">
        <f>J6/J15</f>
        <v>0.6822157434402333</v>
      </c>
      <c r="L6" s="21">
        <f aca="true" t="shared" si="2" ref="L6:L14">J6-H6</f>
        <v>-2037</v>
      </c>
      <c r="M6" s="19">
        <f aca="true" t="shared" si="3" ref="M6:M15">L6/H6</f>
        <v>-0.8131736526946107</v>
      </c>
      <c r="N6" s="20">
        <v>3986</v>
      </c>
      <c r="O6" s="19">
        <f>N6/N15</f>
        <v>0.710263720598717</v>
      </c>
      <c r="P6" s="20">
        <v>1295</v>
      </c>
      <c r="Q6" s="19">
        <f>P6/P15</f>
        <v>0.7622130665097115</v>
      </c>
      <c r="R6" s="21">
        <f>P6-N6</f>
        <v>-2691</v>
      </c>
      <c r="S6" s="19">
        <f>R6/N6</f>
        <v>-0.6751128951329654</v>
      </c>
      <c r="T6" s="20">
        <v>5390</v>
      </c>
      <c r="U6" s="19">
        <f>T6/T15</f>
        <v>0.700454840805718</v>
      </c>
      <c r="V6" s="20">
        <v>2348</v>
      </c>
      <c r="W6" s="19">
        <f>V6/V15</f>
        <v>0.7237977805178791</v>
      </c>
      <c r="X6" s="21">
        <f>V6-T6</f>
        <v>-3042</v>
      </c>
      <c r="Y6" s="19">
        <f>X6/T6</f>
        <v>-0.564378478664193</v>
      </c>
      <c r="Z6" s="20">
        <v>1993</v>
      </c>
      <c r="AA6" s="19">
        <f>Z6/Z15</f>
        <v>0.4950322901142573</v>
      </c>
      <c r="AB6" s="20">
        <v>761</v>
      </c>
      <c r="AC6" s="19">
        <f>AB6/AB15</f>
        <v>0.5412517780938834</v>
      </c>
      <c r="AD6" s="21">
        <f>AB6-Z6</f>
        <v>-1232</v>
      </c>
      <c r="AE6" s="19">
        <f>AD6/Z6</f>
        <v>-0.6181635725037632</v>
      </c>
      <c r="AF6" s="21">
        <f aca="true" t="shared" si="4" ref="AF6:AF14">SUM(B6,H6,N6,T6,Z6)</f>
        <v>20863</v>
      </c>
      <c r="AG6" s="19">
        <f>AF6/AF15</f>
        <v>0.6625909105345062</v>
      </c>
      <c r="AH6" s="21">
        <f>SUM(D6,J6,P6,V6,AB6)</f>
        <v>7972</v>
      </c>
      <c r="AI6" s="22">
        <f>AH6/AH15</f>
        <v>0.726444322945143</v>
      </c>
      <c r="AJ6" s="21">
        <f>AH6-AF6</f>
        <v>-12891</v>
      </c>
      <c r="AK6" s="23">
        <f>AJ6/AF6</f>
        <v>-0.6178881273067153</v>
      </c>
      <c r="AL6" s="1"/>
      <c r="AM6" s="1"/>
    </row>
    <row r="7" spans="1:39" ht="26.25" customHeight="1">
      <c r="A7" s="10" t="s">
        <v>18</v>
      </c>
      <c r="B7" s="20">
        <v>995</v>
      </c>
      <c r="C7" s="19">
        <f>B7/B15</f>
        <v>0.11158461365930246</v>
      </c>
      <c r="D7" s="20">
        <v>449</v>
      </c>
      <c r="E7" s="19">
        <f>D7/D15</f>
        <v>0.11398832190911398</v>
      </c>
      <c r="F7" s="21">
        <f t="shared" si="0"/>
        <v>-546</v>
      </c>
      <c r="G7" s="19">
        <f t="shared" si="1"/>
        <v>-0.5487437185929648</v>
      </c>
      <c r="H7" s="20">
        <v>2126</v>
      </c>
      <c r="I7" s="19">
        <f>H7/H15</f>
        <v>0.405957609318312</v>
      </c>
      <c r="J7" s="20">
        <v>156</v>
      </c>
      <c r="K7" s="19">
        <f>J7/J15</f>
        <v>0.22740524781341107</v>
      </c>
      <c r="L7" s="21">
        <f t="shared" si="2"/>
        <v>-1970</v>
      </c>
      <c r="M7" s="19">
        <f t="shared" si="3"/>
        <v>-0.9266227657572906</v>
      </c>
      <c r="N7" s="20">
        <v>1049</v>
      </c>
      <c r="O7" s="19">
        <f>N7/N15</f>
        <v>0.18692088382038488</v>
      </c>
      <c r="P7" s="20">
        <v>260</v>
      </c>
      <c r="Q7" s="19">
        <f>P7/P15</f>
        <v>0.15303119482048264</v>
      </c>
      <c r="R7" s="21">
        <f aca="true" t="shared" si="5" ref="R7:R14">P7-N7</f>
        <v>-789</v>
      </c>
      <c r="S7" s="19">
        <f aca="true" t="shared" si="6" ref="S7:S15">R7/N7</f>
        <v>-0.7521448999046711</v>
      </c>
      <c r="T7" s="20">
        <v>1349</v>
      </c>
      <c r="U7" s="19">
        <f>T7/T15</f>
        <v>0.17530864197530865</v>
      </c>
      <c r="V7" s="20">
        <v>515</v>
      </c>
      <c r="W7" s="19">
        <f>V7/V15</f>
        <v>0.15875462392108508</v>
      </c>
      <c r="X7" s="21">
        <f aca="true" t="shared" si="7" ref="X7:X15">V7-T7</f>
        <v>-834</v>
      </c>
      <c r="Y7" s="19">
        <f aca="true" t="shared" si="8" ref="Y7:Y15">X7/T7</f>
        <v>-0.6182357301704967</v>
      </c>
      <c r="Z7" s="20">
        <v>1017</v>
      </c>
      <c r="AA7" s="19">
        <f>Z7/Z15</f>
        <v>0.2526080476900149</v>
      </c>
      <c r="AB7" s="20">
        <v>207</v>
      </c>
      <c r="AC7" s="19">
        <f>AB7/AB15</f>
        <v>0.14722617354196302</v>
      </c>
      <c r="AD7" s="21">
        <f aca="true" t="shared" si="9" ref="AD7:AD15">AB7-Z7</f>
        <v>-810</v>
      </c>
      <c r="AE7" s="19">
        <f aca="true" t="shared" si="10" ref="AE7:AE15">AD7/Z7</f>
        <v>-0.7964601769911505</v>
      </c>
      <c r="AF7" s="21">
        <f t="shared" si="4"/>
        <v>6536</v>
      </c>
      <c r="AG7" s="19">
        <f>AF7/AF15</f>
        <v>0.20757773049194905</v>
      </c>
      <c r="AH7" s="21">
        <f aca="true" t="shared" si="11" ref="AH7:AH14">SUM(D7,J7,P7,V7,AB7)</f>
        <v>1587</v>
      </c>
      <c r="AI7" s="22">
        <f>AH7/AH15</f>
        <v>0.14461454346637506</v>
      </c>
      <c r="AJ7" s="21">
        <f aca="true" t="shared" si="12" ref="AJ7:AJ15">AH7-AF7</f>
        <v>-4949</v>
      </c>
      <c r="AK7" s="23">
        <f aca="true" t="shared" si="13" ref="AK7:AK15">AJ7/AF7</f>
        <v>-0.7571909424724602</v>
      </c>
      <c r="AL7" s="1"/>
      <c r="AM7" s="1"/>
    </row>
    <row r="8" spans="1:39" ht="42.75" customHeight="1">
      <c r="A8" s="10" t="s">
        <v>17</v>
      </c>
      <c r="B8" s="20"/>
      <c r="C8" s="19">
        <f>B8/B15</f>
        <v>0</v>
      </c>
      <c r="D8" s="20">
        <v>12</v>
      </c>
      <c r="E8" s="19">
        <f>D8/D15</f>
        <v>0.0030464584920030465</v>
      </c>
      <c r="F8" s="21">
        <f t="shared" si="0"/>
        <v>12</v>
      </c>
      <c r="G8" s="19" t="e">
        <f t="shared" si="1"/>
        <v>#DIV/0!</v>
      </c>
      <c r="H8" s="20"/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/>
      <c r="O8" s="19">
        <f>N8/N15</f>
        <v>0</v>
      </c>
      <c r="P8" s="20">
        <v>5</v>
      </c>
      <c r="Q8" s="19">
        <f>P8/P15</f>
        <v>0.002942907592701589</v>
      </c>
      <c r="R8" s="21">
        <f t="shared" si="5"/>
        <v>5</v>
      </c>
      <c r="S8" s="19" t="e">
        <f t="shared" si="6"/>
        <v>#DIV/0!</v>
      </c>
      <c r="T8" s="20"/>
      <c r="U8" s="19">
        <f>T8/T15</f>
        <v>0</v>
      </c>
      <c r="V8" s="20">
        <v>5</v>
      </c>
      <c r="W8" s="19">
        <f>V8/V15</f>
        <v>0.0015413070283600493</v>
      </c>
      <c r="X8" s="21">
        <f t="shared" si="7"/>
        <v>5</v>
      </c>
      <c r="Y8" s="19" t="e">
        <f t="shared" si="8"/>
        <v>#DIV/0!</v>
      </c>
      <c r="Z8" s="20"/>
      <c r="AA8" s="19">
        <f>Z8/Z15</f>
        <v>0</v>
      </c>
      <c r="AB8" s="20">
        <v>4</v>
      </c>
      <c r="AC8" s="19">
        <f>AB8/AB15</f>
        <v>0.002844950213371266</v>
      </c>
      <c r="AD8" s="21">
        <f t="shared" si="9"/>
        <v>4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26</v>
      </c>
      <c r="AI8" s="37">
        <f>AH8/AH11</f>
        <v>0.0654911838790932</v>
      </c>
      <c r="AJ8" s="36">
        <f>AH8-AF8</f>
        <v>26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241</v>
      </c>
      <c r="C9" s="19">
        <f>B9/B15</f>
        <v>0.02702702702702703</v>
      </c>
      <c r="D9" s="20">
        <v>132</v>
      </c>
      <c r="E9" s="19">
        <f>D9/D15</f>
        <v>0.03351104341203351</v>
      </c>
      <c r="F9" s="21">
        <f t="shared" si="0"/>
        <v>-109</v>
      </c>
      <c r="G9" s="19">
        <f t="shared" si="1"/>
        <v>-0.45228215767634855</v>
      </c>
      <c r="H9" s="20">
        <v>69</v>
      </c>
      <c r="I9" s="19">
        <f>H9/H15</f>
        <v>0.013175482146266947</v>
      </c>
      <c r="J9" s="20">
        <v>10</v>
      </c>
      <c r="K9" s="19">
        <f>J9/J15</f>
        <v>0.014577259475218658</v>
      </c>
      <c r="L9" s="21">
        <f t="shared" si="2"/>
        <v>-59</v>
      </c>
      <c r="M9" s="19">
        <f t="shared" si="3"/>
        <v>-0.855072463768116</v>
      </c>
      <c r="N9" s="20">
        <v>89</v>
      </c>
      <c r="O9" s="19">
        <f>N9/N15</f>
        <v>0.01585887384176764</v>
      </c>
      <c r="P9" s="20">
        <v>23</v>
      </c>
      <c r="Q9" s="19">
        <f>P9/P15</f>
        <v>0.01353737492642731</v>
      </c>
      <c r="R9" s="21">
        <f t="shared" si="5"/>
        <v>-66</v>
      </c>
      <c r="S9" s="19">
        <f t="shared" si="6"/>
        <v>-0.7415730337078652</v>
      </c>
      <c r="T9" s="20">
        <v>163</v>
      </c>
      <c r="U9" s="19">
        <f>T9/T15</f>
        <v>0.021182586094866798</v>
      </c>
      <c r="V9" s="20">
        <v>68</v>
      </c>
      <c r="W9" s="19">
        <f>V9/V15</f>
        <v>0.02096177558569667</v>
      </c>
      <c r="X9" s="21">
        <f t="shared" si="7"/>
        <v>-95</v>
      </c>
      <c r="Y9" s="19">
        <f t="shared" si="8"/>
        <v>-0.5828220858895705</v>
      </c>
      <c r="Z9" s="20">
        <v>349</v>
      </c>
      <c r="AA9" s="19">
        <f>Z9/Z15</f>
        <v>0.08668653750620964</v>
      </c>
      <c r="AB9" s="20">
        <v>116</v>
      </c>
      <c r="AC9" s="19">
        <f>AB9/AB15</f>
        <v>0.08250355618776671</v>
      </c>
      <c r="AD9" s="21">
        <f t="shared" si="9"/>
        <v>-233</v>
      </c>
      <c r="AE9" s="19">
        <f t="shared" si="10"/>
        <v>-0.667621776504298</v>
      </c>
      <c r="AF9" s="21">
        <f t="shared" si="4"/>
        <v>911</v>
      </c>
      <c r="AG9" s="19">
        <f>AF9/AF15</f>
        <v>0.028932575348556547</v>
      </c>
      <c r="AH9" s="21">
        <f t="shared" si="11"/>
        <v>349</v>
      </c>
      <c r="AI9" s="22">
        <f>AH9/AH15</f>
        <v>0.03180244213595772</v>
      </c>
      <c r="AJ9" s="21">
        <f t="shared" si="12"/>
        <v>-562</v>
      </c>
      <c r="AK9" s="23">
        <f t="shared" si="13"/>
        <v>-0.6169045005488474</v>
      </c>
      <c r="AL9" s="1"/>
      <c r="AM9" s="1"/>
    </row>
    <row r="10" spans="1:39" s="31" customFormat="1" ht="17.25" customHeight="1">
      <c r="A10" s="9" t="s">
        <v>8</v>
      </c>
      <c r="B10" s="30">
        <v>46</v>
      </c>
      <c r="C10" s="19">
        <f>B10/B15</f>
        <v>0.0051586856566109675</v>
      </c>
      <c r="D10" s="30">
        <v>9</v>
      </c>
      <c r="E10" s="19">
        <f>D10/D15</f>
        <v>0.002284843869002285</v>
      </c>
      <c r="F10" s="21">
        <f t="shared" si="0"/>
        <v>-37</v>
      </c>
      <c r="G10" s="19">
        <f t="shared" si="1"/>
        <v>-0.8043478260869565</v>
      </c>
      <c r="H10" s="30">
        <v>63</v>
      </c>
      <c r="I10" s="19">
        <f>H10/H15</f>
        <v>0.01202978804659156</v>
      </c>
      <c r="J10" s="30">
        <v>10</v>
      </c>
      <c r="K10" s="19">
        <f>J10/J15</f>
        <v>0.014577259475218658</v>
      </c>
      <c r="L10" s="21">
        <f t="shared" si="2"/>
        <v>-53</v>
      </c>
      <c r="M10" s="19">
        <f t="shared" si="3"/>
        <v>-0.8412698412698413</v>
      </c>
      <c r="N10" s="30">
        <v>26</v>
      </c>
      <c r="O10" s="19">
        <f>N10/N15</f>
        <v>0.004632929436920884</v>
      </c>
      <c r="P10" s="30">
        <v>4</v>
      </c>
      <c r="Q10" s="19">
        <f>P10/P15</f>
        <v>0.002354326074161271</v>
      </c>
      <c r="R10" s="21">
        <f t="shared" si="5"/>
        <v>-22</v>
      </c>
      <c r="S10" s="19">
        <f t="shared" si="6"/>
        <v>-0.8461538461538461</v>
      </c>
      <c r="T10" s="30">
        <v>29</v>
      </c>
      <c r="U10" s="19">
        <f>T10/T15</f>
        <v>0.0037686809616634177</v>
      </c>
      <c r="V10" s="30">
        <v>4</v>
      </c>
      <c r="W10" s="19">
        <f>V10/V15</f>
        <v>0.0012330456226880395</v>
      </c>
      <c r="X10" s="21">
        <f t="shared" si="7"/>
        <v>-25</v>
      </c>
      <c r="Y10" s="19">
        <f t="shared" si="8"/>
        <v>-0.8620689655172413</v>
      </c>
      <c r="Z10" s="30">
        <v>8</v>
      </c>
      <c r="AA10" s="19">
        <f>Z10/Z15</f>
        <v>0.001987083954297069</v>
      </c>
      <c r="AB10" s="30">
        <v>1</v>
      </c>
      <c r="AC10" s="19">
        <f>AB10/AB15</f>
        <v>0.0007112375533428165</v>
      </c>
      <c r="AD10" s="21">
        <f t="shared" si="9"/>
        <v>-7</v>
      </c>
      <c r="AE10" s="19">
        <f t="shared" si="10"/>
        <v>-0.875</v>
      </c>
      <c r="AF10" s="21">
        <f t="shared" si="4"/>
        <v>172</v>
      </c>
      <c r="AG10" s="19">
        <f>AF10/AF15</f>
        <v>0.005462571855051291</v>
      </c>
      <c r="AH10" s="21">
        <f t="shared" si="11"/>
        <v>28</v>
      </c>
      <c r="AI10" s="22">
        <f>AH10/AH15</f>
        <v>0.0025514853289593585</v>
      </c>
      <c r="AJ10" s="21">
        <f t="shared" si="12"/>
        <v>-144</v>
      </c>
      <c r="AK10" s="23">
        <f t="shared" si="13"/>
        <v>-0.8372093023255814</v>
      </c>
      <c r="AL10" s="1"/>
      <c r="AM10" s="1"/>
    </row>
    <row r="11" spans="1:39" s="13" customFormat="1" ht="21.75" customHeight="1">
      <c r="A11" s="33" t="s">
        <v>9</v>
      </c>
      <c r="B11" s="34">
        <v>457</v>
      </c>
      <c r="C11" s="35">
        <f>B11/B15</f>
        <v>0.051250420545026355</v>
      </c>
      <c r="D11" s="34">
        <v>112</v>
      </c>
      <c r="E11" s="35">
        <f>D11/D15</f>
        <v>0.028433612592028434</v>
      </c>
      <c r="F11" s="36">
        <f t="shared" si="0"/>
        <v>-345</v>
      </c>
      <c r="G11" s="35">
        <f t="shared" si="1"/>
        <v>-0.7549234135667396</v>
      </c>
      <c r="H11" s="34">
        <v>467</v>
      </c>
      <c r="I11" s="35">
        <f>H11/H15</f>
        <v>0.0891731907580676</v>
      </c>
      <c r="J11" s="34">
        <v>36</v>
      </c>
      <c r="K11" s="35">
        <f>J11/J15</f>
        <v>0.052478134110787174</v>
      </c>
      <c r="L11" s="36">
        <f t="shared" si="2"/>
        <v>-431</v>
      </c>
      <c r="M11" s="35">
        <f t="shared" si="3"/>
        <v>-0.9229122055674518</v>
      </c>
      <c r="N11" s="34">
        <v>392</v>
      </c>
      <c r="O11" s="35">
        <f>N11/N15</f>
        <v>0.0698503207412687</v>
      </c>
      <c r="P11" s="34">
        <v>75</v>
      </c>
      <c r="Q11" s="35">
        <f>P11/P15</f>
        <v>0.04414361389052384</v>
      </c>
      <c r="R11" s="36">
        <f t="shared" si="5"/>
        <v>-317</v>
      </c>
      <c r="S11" s="35">
        <f t="shared" si="6"/>
        <v>-0.8086734693877551</v>
      </c>
      <c r="T11" s="34">
        <v>548</v>
      </c>
      <c r="U11" s="35">
        <f>T11/T15</f>
        <v>0.07121507472384665</v>
      </c>
      <c r="V11" s="34">
        <v>120</v>
      </c>
      <c r="W11" s="35">
        <f>V11/V15</f>
        <v>0.036991368680641186</v>
      </c>
      <c r="X11" s="36">
        <f t="shared" si="7"/>
        <v>-428</v>
      </c>
      <c r="Y11" s="35">
        <f t="shared" si="8"/>
        <v>-0.781021897810219</v>
      </c>
      <c r="Z11" s="34">
        <v>344</v>
      </c>
      <c r="AA11" s="35">
        <f>Z11/Z15</f>
        <v>0.08544461003477397</v>
      </c>
      <c r="AB11" s="34">
        <v>54</v>
      </c>
      <c r="AC11" s="35">
        <f>AB11/AB15</f>
        <v>0.03840682788051209</v>
      </c>
      <c r="AD11" s="36">
        <f t="shared" si="9"/>
        <v>-290</v>
      </c>
      <c r="AE11" s="35">
        <f t="shared" si="10"/>
        <v>-0.8430232558139535</v>
      </c>
      <c r="AF11" s="36">
        <f t="shared" si="4"/>
        <v>2208</v>
      </c>
      <c r="AG11" s="35">
        <f>AF11/AF15</f>
        <v>0.07012417823228634</v>
      </c>
      <c r="AH11" s="36">
        <f t="shared" si="11"/>
        <v>397</v>
      </c>
      <c r="AI11" s="37">
        <f>AH11/AH15</f>
        <v>0.03617641698560233</v>
      </c>
      <c r="AJ11" s="36">
        <f t="shared" si="12"/>
        <v>-1811</v>
      </c>
      <c r="AK11" s="38">
        <f>AJ11/AF11</f>
        <v>-0.8201992753623188</v>
      </c>
      <c r="AL11" s="12"/>
      <c r="AM11" s="12"/>
    </row>
    <row r="12" spans="1:39" s="13" customFormat="1" ht="51" customHeight="1">
      <c r="A12" s="33" t="s">
        <v>16</v>
      </c>
      <c r="B12" s="34"/>
      <c r="C12" s="35">
        <f>B12/B15</f>
        <v>0</v>
      </c>
      <c r="D12" s="34">
        <v>42</v>
      </c>
      <c r="E12" s="35">
        <f>D12/D15</f>
        <v>0.010662604722010662</v>
      </c>
      <c r="F12" s="36">
        <f t="shared" si="0"/>
        <v>42</v>
      </c>
      <c r="G12" s="35" t="e">
        <f t="shared" si="1"/>
        <v>#DIV/0!</v>
      </c>
      <c r="H12" s="34"/>
      <c r="I12" s="35">
        <f>H12/H15</f>
        <v>0</v>
      </c>
      <c r="J12" s="34">
        <v>1</v>
      </c>
      <c r="K12" s="35">
        <f>J12/J15</f>
        <v>0.0014577259475218659</v>
      </c>
      <c r="L12" s="36">
        <f t="shared" si="2"/>
        <v>1</v>
      </c>
      <c r="M12" s="35" t="e">
        <f t="shared" si="3"/>
        <v>#DIV/0!</v>
      </c>
      <c r="N12" s="34"/>
      <c r="O12" s="35">
        <f>N12/N15</f>
        <v>0</v>
      </c>
      <c r="P12" s="34">
        <v>7</v>
      </c>
      <c r="Q12" s="35">
        <f>P12/P15</f>
        <v>0.004120070629782225</v>
      </c>
      <c r="R12" s="36">
        <f t="shared" si="5"/>
        <v>7</v>
      </c>
      <c r="S12" s="35" t="e">
        <f t="shared" si="6"/>
        <v>#DIV/0!</v>
      </c>
      <c r="T12" s="34"/>
      <c r="U12" s="35">
        <f>T12/T15</f>
        <v>0</v>
      </c>
      <c r="V12" s="34">
        <v>84</v>
      </c>
      <c r="W12" s="35">
        <f>V12/V15</f>
        <v>0.025893958076448828</v>
      </c>
      <c r="X12" s="36">
        <f t="shared" si="7"/>
        <v>84</v>
      </c>
      <c r="Y12" s="35" t="e">
        <f t="shared" si="8"/>
        <v>#DIV/0!</v>
      </c>
      <c r="Z12" s="34"/>
      <c r="AA12" s="35">
        <f>Z12/Z15</f>
        <v>0</v>
      </c>
      <c r="AB12" s="34">
        <v>17</v>
      </c>
      <c r="AC12" s="35">
        <f>AB12/AB15</f>
        <v>0.01209103840682788</v>
      </c>
      <c r="AD12" s="36">
        <f t="shared" si="9"/>
        <v>17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151</v>
      </c>
      <c r="AI12" s="37">
        <f>AH12/AH15</f>
        <v>0.013759795881173683</v>
      </c>
      <c r="AJ12" s="36">
        <f t="shared" si="12"/>
        <v>151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105</v>
      </c>
      <c r="C13" s="19">
        <f>B13/B15</f>
        <v>0.01177526073791634</v>
      </c>
      <c r="D13" s="20">
        <v>54</v>
      </c>
      <c r="E13" s="19">
        <f>D13/D15</f>
        <v>0.013709063214013708</v>
      </c>
      <c r="F13" s="21">
        <f t="shared" si="0"/>
        <v>-51</v>
      </c>
      <c r="G13" s="19">
        <f t="shared" si="1"/>
        <v>-0.4857142857142857</v>
      </c>
      <c r="H13" s="20">
        <v>3</v>
      </c>
      <c r="I13" s="19">
        <f>H13/H15</f>
        <v>0.0005728470498376934</v>
      </c>
      <c r="J13" s="20">
        <v>3</v>
      </c>
      <c r="K13" s="19">
        <f>J13/J15</f>
        <v>0.004373177842565598</v>
      </c>
      <c r="L13" s="21">
        <f t="shared" si="2"/>
        <v>0</v>
      </c>
      <c r="M13" s="19">
        <f t="shared" si="3"/>
        <v>0</v>
      </c>
      <c r="N13" s="20">
        <v>37</v>
      </c>
      <c r="O13" s="19">
        <f>N13/N15</f>
        <v>0.0065930149679258735</v>
      </c>
      <c r="P13" s="20">
        <v>14</v>
      </c>
      <c r="Q13" s="19">
        <f>P13/P15</f>
        <v>0.00824014125956445</v>
      </c>
      <c r="R13" s="21">
        <f t="shared" si="5"/>
        <v>-23</v>
      </c>
      <c r="S13" s="19">
        <f t="shared" si="6"/>
        <v>-0.6216216216216216</v>
      </c>
      <c r="T13" s="20">
        <v>172</v>
      </c>
      <c r="U13" s="19">
        <f>T13/T15</f>
        <v>0.02235217673814165</v>
      </c>
      <c r="V13" s="20">
        <v>88</v>
      </c>
      <c r="W13" s="19">
        <f>V13/V15</f>
        <v>0.027127003699136867</v>
      </c>
      <c r="X13" s="21">
        <f t="shared" si="7"/>
        <v>-84</v>
      </c>
      <c r="Y13" s="19">
        <f t="shared" si="8"/>
        <v>-0.4883720930232558</v>
      </c>
      <c r="Z13" s="20">
        <v>292</v>
      </c>
      <c r="AA13" s="19">
        <f>Z13/Z15</f>
        <v>0.07252856433184302</v>
      </c>
      <c r="AB13" s="20">
        <v>235</v>
      </c>
      <c r="AC13" s="19">
        <f>AB13/AB15</f>
        <v>0.16714082503556188</v>
      </c>
      <c r="AD13" s="21">
        <f t="shared" si="9"/>
        <v>-57</v>
      </c>
      <c r="AE13" s="19">
        <f t="shared" si="10"/>
        <v>-0.1952054794520548</v>
      </c>
      <c r="AF13" s="21">
        <f t="shared" si="4"/>
        <v>609</v>
      </c>
      <c r="AG13" s="19">
        <f>AF13/AF15</f>
        <v>0.01934131546352463</v>
      </c>
      <c r="AH13" s="21">
        <f t="shared" si="11"/>
        <v>394</v>
      </c>
      <c r="AI13" s="22">
        <f>AH13/AH15</f>
        <v>0.03590304355749954</v>
      </c>
      <c r="AJ13" s="21">
        <f t="shared" si="12"/>
        <v>-215</v>
      </c>
      <c r="AK13" s="23">
        <f t="shared" si="13"/>
        <v>-0.3530377668308703</v>
      </c>
      <c r="AL13" s="1"/>
      <c r="AM13" s="1"/>
    </row>
    <row r="14" spans="1:39" ht="46.5" customHeight="1">
      <c r="A14" s="9" t="s">
        <v>11</v>
      </c>
      <c r="B14" s="20">
        <v>84</v>
      </c>
      <c r="C14" s="19">
        <f>B14/B15</f>
        <v>0.009420208590333072</v>
      </c>
      <c r="D14" s="20">
        <v>29</v>
      </c>
      <c r="E14" s="19">
        <f>D14/D15</f>
        <v>0.007362274689007363</v>
      </c>
      <c r="F14" s="21">
        <v>87</v>
      </c>
      <c r="G14" s="19">
        <f t="shared" si="1"/>
        <v>1.0357142857142858</v>
      </c>
      <c r="H14" s="20">
        <v>4</v>
      </c>
      <c r="I14" s="19">
        <f>H14/H15</f>
        <v>0.0007637960664502578</v>
      </c>
      <c r="J14" s="20">
        <v>2</v>
      </c>
      <c r="K14" s="19">
        <f>J14/J15</f>
        <v>0.0029154518950437317</v>
      </c>
      <c r="L14" s="21">
        <f t="shared" si="2"/>
        <v>-2</v>
      </c>
      <c r="M14" s="19">
        <f t="shared" si="3"/>
        <v>-0.5</v>
      </c>
      <c r="N14" s="20">
        <v>33</v>
      </c>
      <c r="O14" s="19">
        <f>N14/N15</f>
        <v>0.005880256593014968</v>
      </c>
      <c r="P14" s="20">
        <v>16</v>
      </c>
      <c r="Q14" s="19">
        <f>P14/P15</f>
        <v>0.009417304296645085</v>
      </c>
      <c r="R14" s="21">
        <f t="shared" si="5"/>
        <v>-17</v>
      </c>
      <c r="S14" s="19">
        <f t="shared" si="6"/>
        <v>-0.5151515151515151</v>
      </c>
      <c r="T14" s="20">
        <v>44</v>
      </c>
      <c r="U14" s="19">
        <f>T14/T15</f>
        <v>0.005717998700454841</v>
      </c>
      <c r="V14" s="20">
        <v>12</v>
      </c>
      <c r="W14" s="19">
        <f>V14/V15</f>
        <v>0.0036991368680641184</v>
      </c>
      <c r="X14" s="21">
        <f t="shared" si="7"/>
        <v>-32</v>
      </c>
      <c r="Y14" s="19">
        <f t="shared" si="8"/>
        <v>-0.7272727272727273</v>
      </c>
      <c r="Z14" s="20">
        <v>23</v>
      </c>
      <c r="AA14" s="19">
        <f>Z14/Z15</f>
        <v>0.005712866368604074</v>
      </c>
      <c r="AB14" s="20">
        <v>11</v>
      </c>
      <c r="AC14" s="19">
        <f>AB14/AB15</f>
        <v>0.007823613086770981</v>
      </c>
      <c r="AD14" s="21">
        <f t="shared" si="9"/>
        <v>-12</v>
      </c>
      <c r="AE14" s="19">
        <f t="shared" si="10"/>
        <v>-0.5217391304347826</v>
      </c>
      <c r="AF14" s="21">
        <f t="shared" si="4"/>
        <v>188</v>
      </c>
      <c r="AG14" s="19">
        <f>AF14/AF15</f>
        <v>0.0059707180741258295</v>
      </c>
      <c r="AH14" s="21">
        <f t="shared" si="11"/>
        <v>70</v>
      </c>
      <c r="AI14" s="22">
        <f>AH14/AH15</f>
        <v>0.0063787133223983964</v>
      </c>
      <c r="AJ14" s="21">
        <f t="shared" si="12"/>
        <v>-118</v>
      </c>
      <c r="AK14" s="23">
        <f t="shared" si="13"/>
        <v>-0.6276595744680851</v>
      </c>
      <c r="AL14" s="1"/>
      <c r="AM14" s="1"/>
    </row>
    <row r="15" spans="1:39" ht="15.75" thickBot="1">
      <c r="A15" s="11" t="s">
        <v>5</v>
      </c>
      <c r="B15" s="20">
        <f>SUM(B6:B14)</f>
        <v>8917</v>
      </c>
      <c r="C15" s="25">
        <f>B15/B15</f>
        <v>1</v>
      </c>
      <c r="D15" s="24">
        <f>SUM(D6:D14)</f>
        <v>3939</v>
      </c>
      <c r="E15" s="25">
        <f>D15/D15</f>
        <v>1</v>
      </c>
      <c r="F15" s="26">
        <f>SUM(F6:F14)</f>
        <v>-4836</v>
      </c>
      <c r="G15" s="27">
        <f t="shared" si="1"/>
        <v>-0.5423348659863183</v>
      </c>
      <c r="H15" s="29">
        <f>SUM(H6:H9,H10:H14)</f>
        <v>5237</v>
      </c>
      <c r="I15" s="25">
        <f>H15/H15</f>
        <v>1</v>
      </c>
      <c r="J15" s="24">
        <f>SUM(J6:J14)</f>
        <v>686</v>
      </c>
      <c r="K15" s="25">
        <f>J15/J15</f>
        <v>1</v>
      </c>
      <c r="L15" s="26">
        <f>SUM(L6:L14)</f>
        <v>-4551</v>
      </c>
      <c r="M15" s="27">
        <f t="shared" si="3"/>
        <v>-0.8690089746037808</v>
      </c>
      <c r="N15" s="29">
        <f>SUM(N6:N9,N10:N14)</f>
        <v>5612</v>
      </c>
      <c r="O15" s="25">
        <f>N15/N15</f>
        <v>1</v>
      </c>
      <c r="P15" s="24">
        <f>SUM(P6:P14)</f>
        <v>1699</v>
      </c>
      <c r="Q15" s="25">
        <f>P15/P15</f>
        <v>1</v>
      </c>
      <c r="R15" s="26">
        <f>P15-N15</f>
        <v>-3913</v>
      </c>
      <c r="S15" s="27">
        <f t="shared" si="6"/>
        <v>-0.697255880256593</v>
      </c>
      <c r="T15" s="29">
        <f>SUM(T10:T14,T6:T9)</f>
        <v>7695</v>
      </c>
      <c r="U15" s="25">
        <f>T15/T15</f>
        <v>1</v>
      </c>
      <c r="V15" s="24">
        <f>SUM(V6:V14)</f>
        <v>3244</v>
      </c>
      <c r="W15" s="25">
        <f>V15/V15</f>
        <v>1</v>
      </c>
      <c r="X15" s="26">
        <f t="shared" si="7"/>
        <v>-4451</v>
      </c>
      <c r="Y15" s="27">
        <f t="shared" si="8"/>
        <v>-0.5784275503573749</v>
      </c>
      <c r="Z15" s="29">
        <f>SUM(Z10:Z14,Z6:Z9)</f>
        <v>4026</v>
      </c>
      <c r="AA15" s="25">
        <f>Z15/Z15</f>
        <v>1</v>
      </c>
      <c r="AB15" s="24">
        <f>SUM(AB6:AB14)</f>
        <v>1406</v>
      </c>
      <c r="AC15" s="25">
        <f>AB15/AB15</f>
        <v>1</v>
      </c>
      <c r="AD15" s="26">
        <f t="shared" si="9"/>
        <v>-2620</v>
      </c>
      <c r="AE15" s="27">
        <f t="shared" si="10"/>
        <v>-0.6507699950322902</v>
      </c>
      <c r="AF15" s="26">
        <f>SUM(B15,H15,N15,T15,Z15)</f>
        <v>31487</v>
      </c>
      <c r="AG15" s="25">
        <f>AF15/AF15</f>
        <v>1</v>
      </c>
      <c r="AH15" s="26">
        <f>SUM(D15,J15,P15,V15,AB15)</f>
        <v>10974</v>
      </c>
      <c r="AI15" s="25">
        <f>AH15/AH15</f>
        <v>1</v>
      </c>
      <c r="AJ15" s="26">
        <f t="shared" si="12"/>
        <v>-20513</v>
      </c>
      <c r="AK15" s="28">
        <f t="shared" si="13"/>
        <v>-0.6514752119922508</v>
      </c>
      <c r="AL15" s="1"/>
      <c r="AM15" s="1"/>
    </row>
    <row r="16" spans="1:37" ht="21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6:Q16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2021-11-05T09:48:02Z</cp:lastPrinted>
  <dcterms:created xsi:type="dcterms:W3CDTF">2011-02-02T11:32:10Z</dcterms:created>
  <dcterms:modified xsi:type="dcterms:W3CDTF">2021-11-05T09:48:08Z</dcterms:modified>
  <cp:category/>
  <cp:version/>
  <cp:contentType/>
  <cp:contentStatus/>
</cp:coreProperties>
</file>